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995" windowHeight="13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<sst xmlns="http://schemas.openxmlformats.org/spreadsheetml/2006/main" count="65" uniqueCount="17">
  <si>
    <t>Years</t>
  </si>
  <si>
    <t>k</t>
  </si>
  <si>
    <t>y</t>
  </si>
  <si>
    <t>tax</t>
  </si>
  <si>
    <t>Priv. Sav.</t>
  </si>
  <si>
    <t>Gov. Inv.</t>
  </si>
  <si>
    <t>Priv. Inv.</t>
  </si>
  <si>
    <t>C</t>
  </si>
  <si>
    <t>Tot. Inv.</t>
  </si>
  <si>
    <t>Pre Reform</t>
  </si>
  <si>
    <t>Reform Date</t>
  </si>
  <si>
    <t>Post Reform Transition</t>
  </si>
  <si>
    <t>Depreciation rate</t>
  </si>
  <si>
    <t>After tax income</t>
  </si>
  <si>
    <t>Investment</t>
  </si>
  <si>
    <t>Consumption</t>
  </si>
  <si>
    <t>Initial steady state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</si>
</sst>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65"/>
          <c:w val="0.95225"/>
          <c:h val="0.952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Sheet1!$Q$5</c:f>
              <c:strCache>
                <c:ptCount val="1"/>
                <c:pt idx="0">
                  <c:v>Investment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Sheet1!$P$6:$P$56</c:f>
              <c:numCache/>
            </c:numRef>
          </c:cat>
          <c:val>
            <c:numRef>
              <c:f>Sheet1!$Q$6:$Q$56</c:f>
              <c:numCache/>
            </c:numRef>
          </c:val>
          <c:smooth val="0"/>
        </c:ser>
        <c:ser>
          <c:idx val="1"/>
          <c:order val="1"/>
          <c:tx>
            <c:strRef>
              <c:f>Sheet1!$R$5</c:f>
              <c:strCache>
                <c:ptCount val="1"/>
                <c:pt idx="0">
                  <c:v>Consumption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Sheet1!$P$6:$P$56</c:f>
              <c:numCache/>
            </c:numRef>
          </c:cat>
          <c:val>
            <c:numRef>
              <c:f>Sheet1!$R$6:$R$56</c:f>
              <c:numCache/>
            </c:numRef>
          </c:val>
          <c:smooth val="0"/>
        </c:ser>
        <c:ser>
          <c:idx val="2"/>
          <c:order val="2"/>
          <c:tx>
            <c:strRef>
              <c:f>Sheet1!$S$5</c:f>
              <c:strCache>
                <c:ptCount val="1"/>
                <c:pt idx="0">
                  <c:v>After tax income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Sheet1!$P$6:$P$56</c:f>
              <c:numCache/>
            </c:numRef>
          </c:cat>
          <c:val>
            <c:numRef>
              <c:f>Sheet1!$S$6:$S$56</c:f>
              <c:numCache/>
            </c:numRef>
          </c:val>
          <c:smooth val="0"/>
        </c:ser>
        <c:marker val="1"/>
        <c:axId val="15501482"/>
        <c:axId val="5295611"/>
      </c:lineChart>
      <c:catAx>
        <c:axId val="15501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5611"/>
        <c:crosses val="autoZero"/>
        <c:auto val="1"/>
        <c:lblOffset val="100"/>
        <c:tickLblSkip val="2"/>
        <c:noMultiLvlLbl val="0"/>
      </c:catAx>
      <c:valAx>
        <c:axId val="5295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1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39425"/>
          <c:w val="0.19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8</xdr:row>
      <xdr:rowOff>0</xdr:rowOff>
    </xdr:from>
    <xdr:to>
      <xdr:col>30</xdr:col>
      <xdr:colOff>323850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2211050" y="1295400"/>
        <a:ext cx="64008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U56"/>
  <sheetViews>
    <sheetView tabSelected="1" zoomScalePageLayoutView="0" workbookViewId="0" topLeftCell="O4">
      <selection activeCell="AG16" sqref="AG16"/>
    </sheetView>
  </sheetViews>
  <sheetFormatPr defaultColWidth="9.140625" defaultRowHeight="12.75"/>
  <sheetData>
    <row r="2" spans="5:6" ht="12.75">
      <c r="E2">
        <v>0.08</v>
      </c>
      <c r="F2" t="s">
        <v>12</v>
      </c>
    </row>
    <row r="4" spans="5:13" ht="12.75">
      <c r="E4" s="1" t="s">
        <v>0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</row>
    <row r="5" spans="17:19" ht="12.75">
      <c r="Q5" t="s">
        <v>14</v>
      </c>
      <c r="R5" t="s">
        <v>15</v>
      </c>
      <c r="S5" t="s">
        <v>13</v>
      </c>
    </row>
    <row r="6" spans="3:21" ht="12.75">
      <c r="C6" t="s">
        <v>9</v>
      </c>
      <c r="E6">
        <v>0</v>
      </c>
      <c r="F6">
        <v>4</v>
      </c>
      <c r="G6">
        <f aca="true" t="shared" si="0" ref="G6:G56">F6^0.5</f>
        <v>2</v>
      </c>
      <c r="H6">
        <v>0.2</v>
      </c>
      <c r="I6">
        <v>0.2</v>
      </c>
      <c r="J6">
        <v>0</v>
      </c>
      <c r="K6">
        <f>+(1-H6)*I6*G6</f>
        <v>0.32000000000000006</v>
      </c>
      <c r="L6">
        <f>G6*(1-H6)*(1-I6)</f>
        <v>1.2800000000000002</v>
      </c>
      <c r="M6">
        <f>+J6+K6</f>
        <v>0.32000000000000006</v>
      </c>
      <c r="P6">
        <v>0</v>
      </c>
      <c r="Q6">
        <v>0.32</v>
      </c>
      <c r="R6">
        <v>1.28</v>
      </c>
      <c r="S6">
        <f aca="true" t="shared" si="1" ref="S6:S37">+G6*(1-H6)</f>
        <v>1.6</v>
      </c>
      <c r="U6" t="s">
        <v>16</v>
      </c>
    </row>
    <row r="7" spans="3:19" ht="12.75">
      <c r="C7" t="s">
        <v>10</v>
      </c>
      <c r="E7">
        <f>+E6+1</f>
        <v>1</v>
      </c>
      <c r="F7">
        <f>+F6*(1-$E$2)+J6+K6</f>
        <v>4</v>
      </c>
      <c r="G7">
        <f t="shared" si="0"/>
        <v>2</v>
      </c>
      <c r="H7">
        <v>0.25</v>
      </c>
      <c r="I7">
        <v>0.2</v>
      </c>
      <c r="J7">
        <f>(H7-0.21)*G7</f>
        <v>0.08000000000000002</v>
      </c>
      <c r="K7">
        <f aca="true" t="shared" si="2" ref="K7:K32">+(1-H7)*I7*G7</f>
        <v>0.30000000000000004</v>
      </c>
      <c r="L7">
        <f aca="true" t="shared" si="3" ref="L7:L32">G7*(1-H7)*(1-I7)</f>
        <v>1.2000000000000002</v>
      </c>
      <c r="M7">
        <f aca="true" t="shared" si="4" ref="M7:M30">+J7+K7</f>
        <v>0.38000000000000006</v>
      </c>
      <c r="P7">
        <f>+P6+1</f>
        <v>1</v>
      </c>
      <c r="Q7">
        <v>0.38</v>
      </c>
      <c r="R7">
        <v>1.2</v>
      </c>
      <c r="S7">
        <f t="shared" si="1"/>
        <v>1.5</v>
      </c>
    </row>
    <row r="8" spans="3:19" ht="12.75">
      <c r="C8" t="s">
        <v>11</v>
      </c>
      <c r="E8">
        <f aca="true" t="shared" si="5" ref="E8:E30">+E7+1</f>
        <v>2</v>
      </c>
      <c r="F8">
        <f aca="true" t="shared" si="6" ref="F8:F32">+F7*(1-$E$2)+J7+K7</f>
        <v>4.0600000000000005</v>
      </c>
      <c r="G8">
        <f t="shared" si="0"/>
        <v>2.0149441679609885</v>
      </c>
      <c r="H8">
        <f>+H7</f>
        <v>0.25</v>
      </c>
      <c r="I8">
        <f>+I7</f>
        <v>0.2</v>
      </c>
      <c r="J8">
        <f aca="true" t="shared" si="7" ref="J8:J32">(H8-0.21)*G8</f>
        <v>0.08059776671843956</v>
      </c>
      <c r="K8">
        <f t="shared" si="2"/>
        <v>0.3022416251941483</v>
      </c>
      <c r="L8">
        <f t="shared" si="3"/>
        <v>1.208966500776593</v>
      </c>
      <c r="M8">
        <f t="shared" si="4"/>
        <v>0.38283939191258787</v>
      </c>
      <c r="P8">
        <f aca="true" t="shared" si="8" ref="P8:P30">+P7+1</f>
        <v>2</v>
      </c>
      <c r="Q8">
        <v>0.38283939191258787</v>
      </c>
      <c r="R8">
        <v>1.208966500776593</v>
      </c>
      <c r="S8">
        <f t="shared" si="1"/>
        <v>1.5112081259707413</v>
      </c>
    </row>
    <row r="9" spans="3:19" ht="12.75">
      <c r="C9" t="s">
        <v>11</v>
      </c>
      <c r="E9">
        <f t="shared" si="5"/>
        <v>3</v>
      </c>
      <c r="F9">
        <f t="shared" si="6"/>
        <v>4.118039391912588</v>
      </c>
      <c r="G9">
        <f t="shared" si="0"/>
        <v>2.029295294409512</v>
      </c>
      <c r="H9">
        <f aca="true" t="shared" si="9" ref="H9:I30">+H8</f>
        <v>0.25</v>
      </c>
      <c r="I9">
        <f t="shared" si="9"/>
        <v>0.2</v>
      </c>
      <c r="J9">
        <f t="shared" si="7"/>
        <v>0.0811718117763805</v>
      </c>
      <c r="K9">
        <f t="shared" si="2"/>
        <v>0.3043942941614269</v>
      </c>
      <c r="L9">
        <f t="shared" si="3"/>
        <v>1.2175771766457073</v>
      </c>
      <c r="M9">
        <f t="shared" si="4"/>
        <v>0.3855661059378074</v>
      </c>
      <c r="P9">
        <f t="shared" si="8"/>
        <v>3</v>
      </c>
      <c r="Q9">
        <v>0.3855661059378074</v>
      </c>
      <c r="R9">
        <v>1.2175771766457073</v>
      </c>
      <c r="S9">
        <f t="shared" si="1"/>
        <v>1.5219714708071341</v>
      </c>
    </row>
    <row r="10" spans="3:19" ht="12.75">
      <c r="C10" t="s">
        <v>11</v>
      </c>
      <c r="E10">
        <f t="shared" si="5"/>
        <v>4</v>
      </c>
      <c r="F10">
        <f t="shared" si="6"/>
        <v>4.174162346497389</v>
      </c>
      <c r="G10">
        <f t="shared" si="0"/>
        <v>2.043076686396619</v>
      </c>
      <c r="H10">
        <f t="shared" si="9"/>
        <v>0.25</v>
      </c>
      <c r="I10">
        <f t="shared" si="9"/>
        <v>0.2</v>
      </c>
      <c r="J10">
        <f t="shared" si="7"/>
        <v>0.08172306745586479</v>
      </c>
      <c r="K10">
        <f t="shared" si="2"/>
        <v>0.3064615029594929</v>
      </c>
      <c r="L10">
        <f t="shared" si="3"/>
        <v>1.2258460118379717</v>
      </c>
      <c r="M10">
        <f t="shared" si="4"/>
        <v>0.3881845704153577</v>
      </c>
      <c r="P10">
        <f t="shared" si="8"/>
        <v>4</v>
      </c>
      <c r="Q10">
        <v>0.3881845704153577</v>
      </c>
      <c r="R10">
        <v>1.2258460118379717</v>
      </c>
      <c r="S10">
        <f t="shared" si="1"/>
        <v>1.5323075147974645</v>
      </c>
    </row>
    <row r="11" spans="3:19" ht="12.75">
      <c r="C11" t="s">
        <v>11</v>
      </c>
      <c r="E11">
        <f t="shared" si="5"/>
        <v>5</v>
      </c>
      <c r="F11">
        <f t="shared" si="6"/>
        <v>4.228413929192956</v>
      </c>
      <c r="G11">
        <f t="shared" si="0"/>
        <v>2.0563107569608627</v>
      </c>
      <c r="H11">
        <f t="shared" si="9"/>
        <v>0.25</v>
      </c>
      <c r="I11">
        <f t="shared" si="9"/>
        <v>0.2</v>
      </c>
      <c r="J11">
        <f t="shared" si="7"/>
        <v>0.08225243027843453</v>
      </c>
      <c r="K11">
        <f t="shared" si="2"/>
        <v>0.30844661354412944</v>
      </c>
      <c r="L11">
        <f t="shared" si="3"/>
        <v>1.2337864541765178</v>
      </c>
      <c r="M11">
        <f t="shared" si="4"/>
        <v>0.390699043822564</v>
      </c>
      <c r="P11">
        <f t="shared" si="8"/>
        <v>5</v>
      </c>
      <c r="Q11">
        <v>0.390699043822564</v>
      </c>
      <c r="R11">
        <v>1.2337864541765178</v>
      </c>
      <c r="S11">
        <f t="shared" si="1"/>
        <v>1.542233067720647</v>
      </c>
    </row>
    <row r="12" spans="3:19" ht="12.75">
      <c r="C12" t="s">
        <v>11</v>
      </c>
      <c r="E12">
        <f t="shared" si="5"/>
        <v>6</v>
      </c>
      <c r="F12">
        <f t="shared" si="6"/>
        <v>4.280839858680084</v>
      </c>
      <c r="G12">
        <f t="shared" si="0"/>
        <v>2.069019057108968</v>
      </c>
      <c r="H12">
        <f t="shared" si="9"/>
        <v>0.25</v>
      </c>
      <c r="I12">
        <f t="shared" si="9"/>
        <v>0.2</v>
      </c>
      <c r="J12">
        <f t="shared" si="7"/>
        <v>0.08276076228435875</v>
      </c>
      <c r="K12">
        <f t="shared" si="2"/>
        <v>0.31035285856634526</v>
      </c>
      <c r="L12">
        <f t="shared" si="3"/>
        <v>1.241411434265381</v>
      </c>
      <c r="M12">
        <f t="shared" si="4"/>
        <v>0.393113620850704</v>
      </c>
      <c r="P12">
        <f t="shared" si="8"/>
        <v>6</v>
      </c>
      <c r="Q12">
        <v>0.393113620850704</v>
      </c>
      <c r="R12">
        <v>1.241411434265381</v>
      </c>
      <c r="S12">
        <f t="shared" si="1"/>
        <v>1.5517642928317261</v>
      </c>
    </row>
    <row r="13" spans="3:19" ht="12.75">
      <c r="C13" t="s">
        <v>11</v>
      </c>
      <c r="E13">
        <f t="shared" si="5"/>
        <v>7</v>
      </c>
      <c r="F13">
        <f t="shared" si="6"/>
        <v>4.331486290836382</v>
      </c>
      <c r="G13">
        <f t="shared" si="0"/>
        <v>2.0812223069235976</v>
      </c>
      <c r="H13">
        <f t="shared" si="9"/>
        <v>0.25</v>
      </c>
      <c r="I13">
        <f t="shared" si="9"/>
        <v>0.2</v>
      </c>
      <c r="J13">
        <f t="shared" si="7"/>
        <v>0.08324889227694392</v>
      </c>
      <c r="K13">
        <f t="shared" si="2"/>
        <v>0.3121833460385397</v>
      </c>
      <c r="L13">
        <f t="shared" si="3"/>
        <v>1.2487333841541586</v>
      </c>
      <c r="M13">
        <f t="shared" si="4"/>
        <v>0.39543223831548363</v>
      </c>
      <c r="P13">
        <f t="shared" si="8"/>
        <v>7</v>
      </c>
      <c r="Q13">
        <v>0.39543223831548363</v>
      </c>
      <c r="R13">
        <v>1.2487333841541586</v>
      </c>
      <c r="S13">
        <f t="shared" si="1"/>
        <v>1.560916730192698</v>
      </c>
    </row>
    <row r="14" spans="3:19" ht="12.75">
      <c r="C14" t="s">
        <v>11</v>
      </c>
      <c r="E14">
        <f t="shared" si="5"/>
        <v>8</v>
      </c>
      <c r="F14">
        <f t="shared" si="6"/>
        <v>4.380399625884955</v>
      </c>
      <c r="G14">
        <f t="shared" si="0"/>
        <v>2.092940425784966</v>
      </c>
      <c r="H14">
        <f t="shared" si="9"/>
        <v>0.25</v>
      </c>
      <c r="I14">
        <f t="shared" si="9"/>
        <v>0.2</v>
      </c>
      <c r="J14">
        <f t="shared" si="7"/>
        <v>0.08371761703139866</v>
      </c>
      <c r="K14">
        <f t="shared" si="2"/>
        <v>0.31394106386774495</v>
      </c>
      <c r="L14">
        <f t="shared" si="3"/>
        <v>1.2557642554709796</v>
      </c>
      <c r="M14">
        <f t="shared" si="4"/>
        <v>0.3976586808991436</v>
      </c>
      <c r="P14">
        <f t="shared" si="8"/>
        <v>8</v>
      </c>
      <c r="Q14">
        <v>0.3976586808991436</v>
      </c>
      <c r="R14">
        <v>1.2557642554709796</v>
      </c>
      <c r="S14">
        <f t="shared" si="1"/>
        <v>1.5697053193387245</v>
      </c>
    </row>
    <row r="15" spans="3:19" ht="12.75">
      <c r="C15" t="s">
        <v>11</v>
      </c>
      <c r="E15">
        <f t="shared" si="5"/>
        <v>9</v>
      </c>
      <c r="F15">
        <f t="shared" si="6"/>
        <v>4.427626336713302</v>
      </c>
      <c r="G15">
        <f t="shared" si="0"/>
        <v>2.1041925616999273</v>
      </c>
      <c r="H15">
        <f t="shared" si="9"/>
        <v>0.25</v>
      </c>
      <c r="I15">
        <f t="shared" si="9"/>
        <v>0.2</v>
      </c>
      <c r="J15">
        <f t="shared" si="7"/>
        <v>0.08416770246799711</v>
      </c>
      <c r="K15">
        <f t="shared" si="2"/>
        <v>0.31562888425498914</v>
      </c>
      <c r="L15">
        <f t="shared" si="3"/>
        <v>1.2625155370199566</v>
      </c>
      <c r="M15">
        <f t="shared" si="4"/>
        <v>0.39979658672298624</v>
      </c>
      <c r="P15">
        <f t="shared" si="8"/>
        <v>9</v>
      </c>
      <c r="Q15">
        <v>0.39979658672298624</v>
      </c>
      <c r="R15">
        <v>1.2625155370199566</v>
      </c>
      <c r="S15">
        <f t="shared" si="1"/>
        <v>1.5781444212749456</v>
      </c>
    </row>
    <row r="16" spans="3:19" ht="12.75">
      <c r="C16" t="s">
        <v>11</v>
      </c>
      <c r="E16">
        <f t="shared" si="5"/>
        <v>10</v>
      </c>
      <c r="F16">
        <f t="shared" si="6"/>
        <v>4.473212816499225</v>
      </c>
      <c r="G16">
        <f t="shared" si="0"/>
        <v>2.1149971197378084</v>
      </c>
      <c r="H16">
        <f t="shared" si="9"/>
        <v>0.25</v>
      </c>
      <c r="I16">
        <f t="shared" si="9"/>
        <v>0.2</v>
      </c>
      <c r="J16">
        <f t="shared" si="7"/>
        <v>0.08459988478951234</v>
      </c>
      <c r="K16">
        <f t="shared" si="2"/>
        <v>0.3172495679606713</v>
      </c>
      <c r="L16">
        <f t="shared" si="3"/>
        <v>1.268998271842685</v>
      </c>
      <c r="M16">
        <f t="shared" si="4"/>
        <v>0.40184945275018363</v>
      </c>
      <c r="P16">
        <f t="shared" si="8"/>
        <v>10</v>
      </c>
      <c r="Q16">
        <v>0.40184945275018363</v>
      </c>
      <c r="R16">
        <v>1.268998271842685</v>
      </c>
      <c r="S16">
        <f t="shared" si="1"/>
        <v>1.5862478398033564</v>
      </c>
    </row>
    <row r="17" spans="3:19" ht="12.75">
      <c r="C17" t="s">
        <v>11</v>
      </c>
      <c r="E17">
        <f t="shared" si="5"/>
        <v>11</v>
      </c>
      <c r="F17">
        <f t="shared" si="6"/>
        <v>4.517205243929471</v>
      </c>
      <c r="G17">
        <f t="shared" si="0"/>
        <v>2.1253717895769366</v>
      </c>
      <c r="H17">
        <f t="shared" si="9"/>
        <v>0.25</v>
      </c>
      <c r="I17">
        <f t="shared" si="9"/>
        <v>0.2</v>
      </c>
      <c r="J17">
        <f t="shared" si="7"/>
        <v>0.08501487158307748</v>
      </c>
      <c r="K17">
        <f t="shared" si="2"/>
        <v>0.3188057684365405</v>
      </c>
      <c r="L17">
        <f t="shared" si="3"/>
        <v>1.275223073746162</v>
      </c>
      <c r="M17">
        <f t="shared" si="4"/>
        <v>0.403820640019618</v>
      </c>
      <c r="P17">
        <f t="shared" si="8"/>
        <v>11</v>
      </c>
      <c r="Q17">
        <v>0.403820640019618</v>
      </c>
      <c r="R17">
        <v>1.275223073746162</v>
      </c>
      <c r="S17">
        <f t="shared" si="1"/>
        <v>1.5940288421827025</v>
      </c>
    </row>
    <row r="18" spans="3:19" ht="12.75">
      <c r="C18" t="s">
        <v>11</v>
      </c>
      <c r="E18">
        <f t="shared" si="5"/>
        <v>12</v>
      </c>
      <c r="F18">
        <f t="shared" si="6"/>
        <v>4.559649464434732</v>
      </c>
      <c r="G18">
        <f t="shared" si="0"/>
        <v>2.1353335721696345</v>
      </c>
      <c r="H18">
        <f t="shared" si="9"/>
        <v>0.25</v>
      </c>
      <c r="I18">
        <f t="shared" si="9"/>
        <v>0.2</v>
      </c>
      <c r="J18">
        <f t="shared" si="7"/>
        <v>0.0854133428867854</v>
      </c>
      <c r="K18">
        <f t="shared" si="2"/>
        <v>0.3203000358254452</v>
      </c>
      <c r="L18">
        <f t="shared" si="3"/>
        <v>1.2812001433017808</v>
      </c>
      <c r="M18">
        <f t="shared" si="4"/>
        <v>0.40571337871223057</v>
      </c>
      <c r="P18">
        <f t="shared" si="8"/>
        <v>12</v>
      </c>
      <c r="Q18">
        <v>0.40571337871223057</v>
      </c>
      <c r="R18">
        <v>1.2812001433017808</v>
      </c>
      <c r="S18">
        <f t="shared" si="1"/>
        <v>1.6015001791272259</v>
      </c>
    </row>
    <row r="19" spans="3:19" ht="12.75">
      <c r="C19" t="s">
        <v>11</v>
      </c>
      <c r="E19">
        <f t="shared" si="5"/>
        <v>13</v>
      </c>
      <c r="F19">
        <f t="shared" si="6"/>
        <v>4.600590885992184</v>
      </c>
      <c r="G19">
        <f t="shared" si="0"/>
        <v>2.144898805536565</v>
      </c>
      <c r="H19">
        <f t="shared" si="9"/>
        <v>0.25</v>
      </c>
      <c r="I19">
        <f t="shared" si="9"/>
        <v>0.2</v>
      </c>
      <c r="J19">
        <f t="shared" si="7"/>
        <v>0.08579595222146262</v>
      </c>
      <c r="K19">
        <f t="shared" si="2"/>
        <v>0.32173482083048477</v>
      </c>
      <c r="L19">
        <f t="shared" si="3"/>
        <v>1.286939283321939</v>
      </c>
      <c r="M19">
        <f t="shared" si="4"/>
        <v>0.4075307730519474</v>
      </c>
      <c r="P19">
        <f t="shared" si="8"/>
        <v>13</v>
      </c>
      <c r="Q19">
        <v>0.4075307730519474</v>
      </c>
      <c r="R19">
        <v>1.286939283321939</v>
      </c>
      <c r="S19">
        <f t="shared" si="1"/>
        <v>1.6086741041524237</v>
      </c>
    </row>
    <row r="20" spans="3:19" ht="12.75">
      <c r="C20" t="s">
        <v>11</v>
      </c>
      <c r="E20">
        <f t="shared" si="5"/>
        <v>14</v>
      </c>
      <c r="F20">
        <f t="shared" si="6"/>
        <v>4.640074388164757</v>
      </c>
      <c r="G20">
        <f t="shared" si="0"/>
        <v>2.15408318970386</v>
      </c>
      <c r="H20">
        <f t="shared" si="9"/>
        <v>0.25</v>
      </c>
      <c r="I20">
        <f t="shared" si="9"/>
        <v>0.2</v>
      </c>
      <c r="J20">
        <f t="shared" si="7"/>
        <v>0.08616332758815443</v>
      </c>
      <c r="K20">
        <f t="shared" si="2"/>
        <v>0.32311247845557906</v>
      </c>
      <c r="L20">
        <f t="shared" si="3"/>
        <v>1.2924499138223162</v>
      </c>
      <c r="M20">
        <f t="shared" si="4"/>
        <v>0.4092758060437335</v>
      </c>
      <c r="P20">
        <f t="shared" si="8"/>
        <v>14</v>
      </c>
      <c r="Q20">
        <v>0.4092758060437335</v>
      </c>
      <c r="R20">
        <v>1.2924499138223162</v>
      </c>
      <c r="S20">
        <f t="shared" si="1"/>
        <v>1.6155623922778952</v>
      </c>
    </row>
    <row r="21" spans="3:19" ht="12.75">
      <c r="C21" t="s">
        <v>11</v>
      </c>
      <c r="E21">
        <f t="shared" si="5"/>
        <v>15</v>
      </c>
      <c r="F21">
        <f t="shared" si="6"/>
        <v>4.678144243155311</v>
      </c>
      <c r="G21">
        <f t="shared" si="0"/>
        <v>2.1629018107984725</v>
      </c>
      <c r="H21">
        <f t="shared" si="9"/>
        <v>0.25</v>
      </c>
      <c r="I21">
        <f t="shared" si="9"/>
        <v>0.2</v>
      </c>
      <c r="J21">
        <f t="shared" si="7"/>
        <v>0.08651607243193891</v>
      </c>
      <c r="K21">
        <f t="shared" si="2"/>
        <v>0.3244352716197709</v>
      </c>
      <c r="L21">
        <f t="shared" si="3"/>
        <v>1.2977410864790837</v>
      </c>
      <c r="M21">
        <f t="shared" si="4"/>
        <v>0.41095134405170985</v>
      </c>
      <c r="P21">
        <f t="shared" si="8"/>
        <v>15</v>
      </c>
      <c r="Q21">
        <v>0.41095134405170985</v>
      </c>
      <c r="R21">
        <v>1.2977410864790837</v>
      </c>
      <c r="S21">
        <f t="shared" si="1"/>
        <v>1.6221763580988544</v>
      </c>
    </row>
    <row r="22" spans="3:19" ht="12.75">
      <c r="C22" t="s">
        <v>11</v>
      </c>
      <c r="E22">
        <f t="shared" si="5"/>
        <v>16</v>
      </c>
      <c r="F22">
        <f t="shared" si="6"/>
        <v>4.714844047754596</v>
      </c>
      <c r="G22">
        <f t="shared" si="0"/>
        <v>2.1713691643188167</v>
      </c>
      <c r="H22">
        <f t="shared" si="9"/>
        <v>0.25</v>
      </c>
      <c r="I22">
        <f t="shared" si="9"/>
        <v>0.2</v>
      </c>
      <c r="J22">
        <f t="shared" si="7"/>
        <v>0.08685476657275268</v>
      </c>
      <c r="K22">
        <f t="shared" si="2"/>
        <v>0.32570537464782257</v>
      </c>
      <c r="L22">
        <f t="shared" si="3"/>
        <v>1.30282149859129</v>
      </c>
      <c r="M22">
        <f t="shared" si="4"/>
        <v>0.41256014122057527</v>
      </c>
      <c r="P22">
        <f t="shared" si="8"/>
        <v>16</v>
      </c>
      <c r="Q22">
        <v>0.41256014122057527</v>
      </c>
      <c r="R22">
        <v>1.30282149859129</v>
      </c>
      <c r="S22">
        <f t="shared" si="1"/>
        <v>1.6285268732391125</v>
      </c>
    </row>
    <row r="23" spans="3:19" ht="12.75">
      <c r="C23" t="s">
        <v>11</v>
      </c>
      <c r="E23">
        <f t="shared" si="5"/>
        <v>17</v>
      </c>
      <c r="F23">
        <f t="shared" si="6"/>
        <v>4.750216665154803</v>
      </c>
      <c r="G23">
        <f t="shared" si="0"/>
        <v>2.17949917759902</v>
      </c>
      <c r="H23">
        <f t="shared" si="9"/>
        <v>0.25</v>
      </c>
      <c r="I23">
        <f t="shared" si="9"/>
        <v>0.2</v>
      </c>
      <c r="J23">
        <f t="shared" si="7"/>
        <v>0.08717996710396081</v>
      </c>
      <c r="K23">
        <f t="shared" si="2"/>
        <v>0.32692487663985303</v>
      </c>
      <c r="L23">
        <f t="shared" si="3"/>
        <v>1.307699506559412</v>
      </c>
      <c r="M23">
        <f t="shared" si="4"/>
        <v>0.41410484374381384</v>
      </c>
      <c r="P23">
        <f t="shared" si="8"/>
        <v>17</v>
      </c>
      <c r="Q23">
        <v>0.41410484374381384</v>
      </c>
      <c r="R23">
        <v>1.307699506559412</v>
      </c>
      <c r="S23">
        <f t="shared" si="1"/>
        <v>1.6346243831992648</v>
      </c>
    </row>
    <row r="24" spans="3:19" ht="12.75">
      <c r="C24" t="s">
        <v>11</v>
      </c>
      <c r="E24">
        <f t="shared" si="5"/>
        <v>18</v>
      </c>
      <c r="F24">
        <f t="shared" si="6"/>
        <v>4.784304175686233</v>
      </c>
      <c r="G24">
        <f t="shared" si="0"/>
        <v>2.187305231486048</v>
      </c>
      <c r="H24">
        <f t="shared" si="9"/>
        <v>0.25</v>
      </c>
      <c r="I24">
        <f t="shared" si="9"/>
        <v>0.2</v>
      </c>
      <c r="J24">
        <f t="shared" si="7"/>
        <v>0.08749220925944194</v>
      </c>
      <c r="K24">
        <f t="shared" si="2"/>
        <v>0.32809578472290724</v>
      </c>
      <c r="L24">
        <f t="shared" si="3"/>
        <v>1.3123831388916287</v>
      </c>
      <c r="M24">
        <f t="shared" si="4"/>
        <v>0.4155879939823492</v>
      </c>
      <c r="P24">
        <f t="shared" si="8"/>
        <v>18</v>
      </c>
      <c r="Q24">
        <v>0.4155879939823492</v>
      </c>
      <c r="R24">
        <v>1.3123831388916287</v>
      </c>
      <c r="S24">
        <f t="shared" si="1"/>
        <v>1.6404789236145358</v>
      </c>
    </row>
    <row r="25" spans="3:19" ht="12.75">
      <c r="C25" t="s">
        <v>11</v>
      </c>
      <c r="E25">
        <f t="shared" si="5"/>
        <v>19</v>
      </c>
      <c r="F25">
        <f t="shared" si="6"/>
        <v>4.817147835613684</v>
      </c>
      <c r="G25">
        <f t="shared" si="0"/>
        <v>2.194800181249693</v>
      </c>
      <c r="H25">
        <f t="shared" si="9"/>
        <v>0.25</v>
      </c>
      <c r="I25">
        <f t="shared" si="9"/>
        <v>0.2</v>
      </c>
      <c r="J25">
        <f t="shared" si="7"/>
        <v>0.08779200724998773</v>
      </c>
      <c r="K25">
        <f t="shared" si="2"/>
        <v>0.32922002718745397</v>
      </c>
      <c r="L25">
        <f t="shared" si="3"/>
        <v>1.3168801087498156</v>
      </c>
      <c r="M25">
        <f t="shared" si="4"/>
        <v>0.4170120344374417</v>
      </c>
      <c r="P25">
        <f t="shared" si="8"/>
        <v>19</v>
      </c>
      <c r="Q25">
        <v>0.4170120344374417</v>
      </c>
      <c r="R25">
        <v>1.3168801087498156</v>
      </c>
      <c r="S25">
        <f t="shared" si="1"/>
        <v>1.6461001359372696</v>
      </c>
    </row>
    <row r="26" spans="3:19" ht="12.75">
      <c r="C26" t="s">
        <v>11</v>
      </c>
      <c r="E26">
        <f t="shared" si="5"/>
        <v>20</v>
      </c>
      <c r="F26">
        <f t="shared" si="6"/>
        <v>4.848788043202032</v>
      </c>
      <c r="G26">
        <f t="shared" si="0"/>
        <v>2.201996376745891</v>
      </c>
      <c r="H26">
        <f t="shared" si="9"/>
        <v>0.25</v>
      </c>
      <c r="I26">
        <f t="shared" si="9"/>
        <v>0.2</v>
      </c>
      <c r="J26">
        <f t="shared" si="7"/>
        <v>0.08807985506983566</v>
      </c>
      <c r="K26">
        <f t="shared" si="2"/>
        <v>0.33029945651188375</v>
      </c>
      <c r="L26">
        <f t="shared" si="3"/>
        <v>1.321197826047535</v>
      </c>
      <c r="M26">
        <f t="shared" si="4"/>
        <v>0.4183793115817194</v>
      </c>
      <c r="P26">
        <f t="shared" si="8"/>
        <v>20</v>
      </c>
      <c r="Q26">
        <v>0.4183793115817194</v>
      </c>
      <c r="R26">
        <v>1.321197826047535</v>
      </c>
      <c r="S26">
        <f t="shared" si="1"/>
        <v>1.6514972825594185</v>
      </c>
    </row>
    <row r="27" spans="3:19" ht="12.75">
      <c r="C27" t="s">
        <v>11</v>
      </c>
      <c r="E27">
        <f t="shared" si="5"/>
        <v>21</v>
      </c>
      <c r="F27">
        <f t="shared" si="6"/>
        <v>4.879264311327589</v>
      </c>
      <c r="G27">
        <f t="shared" si="0"/>
        <v>2.2089056818541595</v>
      </c>
      <c r="H27">
        <f t="shared" si="9"/>
        <v>0.25</v>
      </c>
      <c r="I27">
        <f t="shared" si="9"/>
        <v>0.2</v>
      </c>
      <c r="J27">
        <f t="shared" si="7"/>
        <v>0.0883562272741664</v>
      </c>
      <c r="K27">
        <f t="shared" si="2"/>
        <v>0.33133585227812395</v>
      </c>
      <c r="L27">
        <f t="shared" si="3"/>
        <v>1.3253434091124958</v>
      </c>
      <c r="M27">
        <f t="shared" si="4"/>
        <v>0.4196920795522904</v>
      </c>
      <c r="P27">
        <f t="shared" si="8"/>
        <v>21</v>
      </c>
      <c r="Q27">
        <v>0.4196920795522904</v>
      </c>
      <c r="R27">
        <v>1.3253434091124958</v>
      </c>
      <c r="S27">
        <f t="shared" si="1"/>
        <v>1.6566792613906196</v>
      </c>
    </row>
    <row r="28" spans="3:19" ht="12.75">
      <c r="C28" t="s">
        <v>11</v>
      </c>
      <c r="E28">
        <f t="shared" si="5"/>
        <v>22</v>
      </c>
      <c r="F28">
        <f t="shared" si="6"/>
        <v>4.908615245973672</v>
      </c>
      <c r="G28">
        <f t="shared" si="0"/>
        <v>2.2155394932101014</v>
      </c>
      <c r="H28">
        <f t="shared" si="9"/>
        <v>0.25</v>
      </c>
      <c r="I28">
        <f t="shared" si="9"/>
        <v>0.2</v>
      </c>
      <c r="J28">
        <f t="shared" si="7"/>
        <v>0.08862157972840407</v>
      </c>
      <c r="K28">
        <f t="shared" si="2"/>
        <v>0.33233092398151526</v>
      </c>
      <c r="L28">
        <f t="shared" si="3"/>
        <v>1.3293236959260608</v>
      </c>
      <c r="M28">
        <f t="shared" si="4"/>
        <v>0.4209525037099193</v>
      </c>
      <c r="P28">
        <f t="shared" si="8"/>
        <v>22</v>
      </c>
      <c r="Q28">
        <v>0.4209525037099193</v>
      </c>
      <c r="R28">
        <v>1.3293236959260608</v>
      </c>
      <c r="S28">
        <f t="shared" si="1"/>
        <v>1.661654619907576</v>
      </c>
    </row>
    <row r="29" spans="3:19" ht="12.75">
      <c r="C29" t="s">
        <v>11</v>
      </c>
      <c r="E29">
        <f t="shared" si="5"/>
        <v>23</v>
      </c>
      <c r="F29">
        <f t="shared" si="6"/>
        <v>4.936878530005697</v>
      </c>
      <c r="G29">
        <f t="shared" si="0"/>
        <v>2.22190875825397</v>
      </c>
      <c r="H29">
        <f t="shared" si="9"/>
        <v>0.25</v>
      </c>
      <c r="I29">
        <f t="shared" si="9"/>
        <v>0.2</v>
      </c>
      <c r="J29">
        <f t="shared" si="7"/>
        <v>0.08887635033015881</v>
      </c>
      <c r="K29">
        <f t="shared" si="2"/>
        <v>0.33328631373809553</v>
      </c>
      <c r="L29">
        <f t="shared" si="3"/>
        <v>1.333145254952382</v>
      </c>
      <c r="M29">
        <f t="shared" si="4"/>
        <v>0.4221626640682543</v>
      </c>
      <c r="P29">
        <f t="shared" si="8"/>
        <v>23</v>
      </c>
      <c r="Q29">
        <v>0.4221626640682543</v>
      </c>
      <c r="R29">
        <v>1.333145254952382</v>
      </c>
      <c r="S29">
        <f t="shared" si="1"/>
        <v>1.6664315686904774</v>
      </c>
    </row>
    <row r="30" spans="3:19" ht="12.75">
      <c r="C30" t="s">
        <v>11</v>
      </c>
      <c r="E30">
        <f t="shared" si="5"/>
        <v>24</v>
      </c>
      <c r="F30">
        <f t="shared" si="6"/>
        <v>4.9640909116734955</v>
      </c>
      <c r="G30">
        <f t="shared" si="0"/>
        <v>2.228023992616214</v>
      </c>
      <c r="H30">
        <f t="shared" si="9"/>
        <v>0.25</v>
      </c>
      <c r="I30">
        <f t="shared" si="9"/>
        <v>0.2</v>
      </c>
      <c r="J30">
        <f t="shared" si="7"/>
        <v>0.08912095970464858</v>
      </c>
      <c r="K30">
        <f t="shared" si="2"/>
        <v>0.3342035988924321</v>
      </c>
      <c r="L30">
        <f t="shared" si="3"/>
        <v>1.3368143955697285</v>
      </c>
      <c r="M30">
        <f t="shared" si="4"/>
        <v>0.4233245585970807</v>
      </c>
      <c r="P30">
        <f t="shared" si="8"/>
        <v>24</v>
      </c>
      <c r="Q30">
        <v>0.4233245585970807</v>
      </c>
      <c r="R30">
        <v>1.3368143955697285</v>
      </c>
      <c r="S30">
        <f t="shared" si="1"/>
        <v>1.6710179944621606</v>
      </c>
    </row>
    <row r="31" spans="3:19" ht="12.75">
      <c r="C31" t="s">
        <v>11</v>
      </c>
      <c r="E31">
        <f>+E30+1</f>
        <v>25</v>
      </c>
      <c r="F31">
        <f t="shared" si="6"/>
        <v>4.990288197336697</v>
      </c>
      <c r="G31">
        <f t="shared" si="0"/>
        <v>2.2338952968607764</v>
      </c>
      <c r="H31">
        <f>+H30</f>
        <v>0.25</v>
      </c>
      <c r="I31">
        <f>+I30</f>
        <v>0.2</v>
      </c>
      <c r="J31">
        <f t="shared" si="7"/>
        <v>0.08935581187443108</v>
      </c>
      <c r="K31">
        <f t="shared" si="2"/>
        <v>0.3350842945291165</v>
      </c>
      <c r="L31">
        <f t="shared" si="3"/>
        <v>1.340337178116466</v>
      </c>
      <c r="M31">
        <f>+J31+K31</f>
        <v>0.42444010640354757</v>
      </c>
      <c r="P31">
        <f>+P30+1</f>
        <v>25</v>
      </c>
      <c r="Q31">
        <v>0.42444010640354757</v>
      </c>
      <c r="R31">
        <v>1.340337178116466</v>
      </c>
      <c r="S31">
        <f t="shared" si="1"/>
        <v>1.6754214726455823</v>
      </c>
    </row>
    <row r="32" spans="3:19" ht="12.75">
      <c r="C32" t="s">
        <v>11</v>
      </c>
      <c r="E32">
        <f>+E31+1</f>
        <v>26</v>
      </c>
      <c r="F32">
        <f t="shared" si="6"/>
        <v>5.0155052479533095</v>
      </c>
      <c r="G32">
        <f t="shared" si="0"/>
        <v>2.239532372606681</v>
      </c>
      <c r="H32">
        <f>+H31</f>
        <v>0.25</v>
      </c>
      <c r="I32">
        <f>+I31</f>
        <v>0.2</v>
      </c>
      <c r="J32">
        <f t="shared" si="7"/>
        <v>0.08958129490426726</v>
      </c>
      <c r="K32">
        <f t="shared" si="2"/>
        <v>0.3359298558910022</v>
      </c>
      <c r="L32">
        <f t="shared" si="3"/>
        <v>1.3437194235640089</v>
      </c>
      <c r="M32">
        <f>+J32+K32</f>
        <v>0.42551115079526947</v>
      </c>
      <c r="P32">
        <f>+P31+1</f>
        <v>26</v>
      </c>
      <c r="Q32">
        <v>0.42551115079526947</v>
      </c>
      <c r="R32">
        <v>1.3437194235640089</v>
      </c>
      <c r="S32">
        <f t="shared" si="1"/>
        <v>1.6796492794550109</v>
      </c>
    </row>
    <row r="33" spans="3:19" ht="12.75">
      <c r="C33" t="s">
        <v>11</v>
      </c>
      <c r="E33">
        <f aca="true" t="shared" si="10" ref="E33:E49">+E32+1</f>
        <v>27</v>
      </c>
      <c r="F33">
        <f aca="true" t="shared" si="11" ref="F33:F49">+F32*(1-$E$2)+J32+K32</f>
        <v>5.0397759789123135</v>
      </c>
      <c r="G33">
        <f t="shared" si="0"/>
        <v>2.2449445380481703</v>
      </c>
      <c r="H33">
        <f aca="true" t="shared" si="12" ref="H33:H49">+H32</f>
        <v>0.25</v>
      </c>
      <c r="I33">
        <f aca="true" t="shared" si="13" ref="I33:I49">+I32</f>
        <v>0.2</v>
      </c>
      <c r="J33">
        <f aca="true" t="shared" si="14" ref="J33:J49">(H33-0.21)*G33</f>
        <v>0.08979778152192683</v>
      </c>
      <c r="K33">
        <f aca="true" t="shared" si="15" ref="K33:K49">+(1-H33)*I33*G33</f>
        <v>0.3367416807072256</v>
      </c>
      <c r="L33">
        <f aca="true" t="shared" si="16" ref="L33:L49">G33*(1-H33)*(1-I33)</f>
        <v>1.3469667228289024</v>
      </c>
      <c r="M33">
        <f aca="true" t="shared" si="17" ref="M33:M49">+J33+K33</f>
        <v>0.4265394622291524</v>
      </c>
      <c r="P33">
        <f aca="true" t="shared" si="18" ref="P33:P56">+P32+1</f>
        <v>27</v>
      </c>
      <c r="Q33">
        <v>0.4265394622291524</v>
      </c>
      <c r="R33">
        <v>1.3469667228289024</v>
      </c>
      <c r="S33">
        <f t="shared" si="1"/>
        <v>1.6837084035361278</v>
      </c>
    </row>
    <row r="34" spans="3:19" ht="12.75">
      <c r="C34" t="s">
        <v>11</v>
      </c>
      <c r="E34">
        <f t="shared" si="10"/>
        <v>28</v>
      </c>
      <c r="F34">
        <f t="shared" si="11"/>
        <v>5.063133362828482</v>
      </c>
      <c r="G34">
        <f t="shared" si="0"/>
        <v>2.2501407428933153</v>
      </c>
      <c r="H34">
        <f t="shared" si="12"/>
        <v>0.25</v>
      </c>
      <c r="I34">
        <f t="shared" si="13"/>
        <v>0.2</v>
      </c>
      <c r="J34">
        <f t="shared" si="14"/>
        <v>0.09000562971573263</v>
      </c>
      <c r="K34">
        <f t="shared" si="15"/>
        <v>0.3375211114339973</v>
      </c>
      <c r="L34">
        <f t="shared" si="16"/>
        <v>1.3500844457359893</v>
      </c>
      <c r="M34">
        <f t="shared" si="17"/>
        <v>0.42752674114972994</v>
      </c>
      <c r="P34">
        <f t="shared" si="18"/>
        <v>28</v>
      </c>
      <c r="Q34">
        <v>0.42752674114972994</v>
      </c>
      <c r="R34">
        <v>1.3500844457359893</v>
      </c>
      <c r="S34">
        <f t="shared" si="1"/>
        <v>1.6876055571699866</v>
      </c>
    </row>
    <row r="35" spans="3:19" ht="12.75">
      <c r="C35" t="s">
        <v>11</v>
      </c>
      <c r="E35">
        <f t="shared" si="10"/>
        <v>29</v>
      </c>
      <c r="F35">
        <f t="shared" si="11"/>
        <v>5.085609434951934</v>
      </c>
      <c r="G35">
        <f t="shared" si="0"/>
        <v>2.2551295827406315</v>
      </c>
      <c r="H35">
        <f t="shared" si="12"/>
        <v>0.25</v>
      </c>
      <c r="I35">
        <f t="shared" si="13"/>
        <v>0.2</v>
      </c>
      <c r="J35">
        <f t="shared" si="14"/>
        <v>0.09020518330962528</v>
      </c>
      <c r="K35">
        <f t="shared" si="15"/>
        <v>0.3382694374110948</v>
      </c>
      <c r="L35">
        <f t="shared" si="16"/>
        <v>1.353077749644379</v>
      </c>
      <c r="M35">
        <f t="shared" si="17"/>
        <v>0.42847462072072007</v>
      </c>
      <c r="P35">
        <f t="shared" si="18"/>
        <v>29</v>
      </c>
      <c r="Q35">
        <v>0.42847462072072007</v>
      </c>
      <c r="R35">
        <v>1.353077749644379</v>
      </c>
      <c r="S35">
        <f t="shared" si="1"/>
        <v>1.6913471870554737</v>
      </c>
    </row>
    <row r="36" spans="3:19" ht="12.75">
      <c r="C36" t="s">
        <v>11</v>
      </c>
      <c r="E36">
        <f t="shared" si="10"/>
        <v>30</v>
      </c>
      <c r="F36">
        <f t="shared" si="11"/>
        <v>5.107235300876499</v>
      </c>
      <c r="G36">
        <f t="shared" si="0"/>
        <v>2.2599193129128525</v>
      </c>
      <c r="H36">
        <f t="shared" si="12"/>
        <v>0.25</v>
      </c>
      <c r="I36">
        <f t="shared" si="13"/>
        <v>0.2</v>
      </c>
      <c r="J36">
        <f t="shared" si="14"/>
        <v>0.09039677251651412</v>
      </c>
      <c r="K36">
        <f t="shared" si="15"/>
        <v>0.33898789693692793</v>
      </c>
      <c r="L36">
        <f t="shared" si="16"/>
        <v>1.3559515877477115</v>
      </c>
      <c r="M36">
        <f t="shared" si="17"/>
        <v>0.42938466945344206</v>
      </c>
      <c r="P36">
        <f t="shared" si="18"/>
        <v>30</v>
      </c>
      <c r="Q36">
        <v>0.42938466945344206</v>
      </c>
      <c r="R36">
        <v>1.3559515877477115</v>
      </c>
      <c r="S36">
        <f t="shared" si="1"/>
        <v>1.6949394846846393</v>
      </c>
    </row>
    <row r="37" spans="3:19" ht="12.75">
      <c r="C37" t="s">
        <v>11</v>
      </c>
      <c r="E37">
        <f t="shared" si="10"/>
        <v>31</v>
      </c>
      <c r="F37">
        <f t="shared" si="11"/>
        <v>5.128041146259821</v>
      </c>
      <c r="G37">
        <f t="shared" si="0"/>
        <v>2.264517861766566</v>
      </c>
      <c r="H37">
        <f t="shared" si="12"/>
        <v>0.25</v>
      </c>
      <c r="I37">
        <f t="shared" si="13"/>
        <v>0.2</v>
      </c>
      <c r="J37">
        <f t="shared" si="14"/>
        <v>0.09058071447066267</v>
      </c>
      <c r="K37">
        <f t="shared" si="15"/>
        <v>0.339677679264985</v>
      </c>
      <c r="L37">
        <f t="shared" si="16"/>
        <v>1.3587107170599397</v>
      </c>
      <c r="M37">
        <f t="shared" si="17"/>
        <v>0.43025839373564767</v>
      </c>
      <c r="P37">
        <f t="shared" si="18"/>
        <v>31</v>
      </c>
      <c r="Q37">
        <v>0.43025839373564767</v>
      </c>
      <c r="R37">
        <v>1.3587107170599397</v>
      </c>
      <c r="S37">
        <f t="shared" si="1"/>
        <v>1.6983883963249247</v>
      </c>
    </row>
    <row r="38" spans="3:19" ht="12.75">
      <c r="C38" t="s">
        <v>11</v>
      </c>
      <c r="E38">
        <f t="shared" si="10"/>
        <v>32</v>
      </c>
      <c r="F38">
        <f t="shared" si="11"/>
        <v>5.148056248294682</v>
      </c>
      <c r="G38">
        <f t="shared" si="0"/>
        <v>2.268932843495964</v>
      </c>
      <c r="H38">
        <f t="shared" si="12"/>
        <v>0.25</v>
      </c>
      <c r="I38">
        <f t="shared" si="13"/>
        <v>0.2</v>
      </c>
      <c r="J38">
        <f t="shared" si="14"/>
        <v>0.09075731373983859</v>
      </c>
      <c r="K38">
        <f t="shared" si="15"/>
        <v>0.34033992652439465</v>
      </c>
      <c r="L38">
        <f t="shared" si="16"/>
        <v>1.3613597060975786</v>
      </c>
      <c r="M38">
        <f t="shared" si="17"/>
        <v>0.43109724026423324</v>
      </c>
      <c r="P38">
        <f t="shared" si="18"/>
        <v>32</v>
      </c>
      <c r="Q38">
        <v>0.43109724026423324</v>
      </c>
      <c r="R38">
        <v>1.3613597060975786</v>
      </c>
      <c r="S38">
        <f aca="true" t="shared" si="19" ref="S38:S56">+G38*(1-H38)</f>
        <v>1.701699632621973</v>
      </c>
    </row>
    <row r="39" spans="3:19" ht="12.75">
      <c r="C39" t="s">
        <v>11</v>
      </c>
      <c r="E39">
        <f t="shared" si="10"/>
        <v>33</v>
      </c>
      <c r="F39">
        <f t="shared" si="11"/>
        <v>5.167308988695341</v>
      </c>
      <c r="G39">
        <f t="shared" si="0"/>
        <v>2.273171570448509</v>
      </c>
      <c r="H39">
        <f t="shared" si="12"/>
        <v>0.25</v>
      </c>
      <c r="I39">
        <f t="shared" si="13"/>
        <v>0.2</v>
      </c>
      <c r="J39">
        <f t="shared" si="14"/>
        <v>0.09092686281794038</v>
      </c>
      <c r="K39">
        <f t="shared" si="15"/>
        <v>0.3409757355672764</v>
      </c>
      <c r="L39">
        <f t="shared" si="16"/>
        <v>1.3639029422691054</v>
      </c>
      <c r="M39">
        <f t="shared" si="17"/>
        <v>0.4319025983852168</v>
      </c>
      <c r="P39">
        <f t="shared" si="18"/>
        <v>33</v>
      </c>
      <c r="Q39">
        <v>0.4319025983852168</v>
      </c>
      <c r="R39">
        <v>1.3639029422691054</v>
      </c>
      <c r="S39">
        <f t="shared" si="19"/>
        <v>1.7048786778363816</v>
      </c>
    </row>
    <row r="40" spans="3:19" ht="12.75">
      <c r="C40" t="s">
        <v>11</v>
      </c>
      <c r="E40">
        <f t="shared" si="10"/>
        <v>34</v>
      </c>
      <c r="F40">
        <f t="shared" si="11"/>
        <v>5.185826867984931</v>
      </c>
      <c r="G40">
        <f t="shared" si="0"/>
        <v>2.277241064969831</v>
      </c>
      <c r="H40">
        <f t="shared" si="12"/>
        <v>0.25</v>
      </c>
      <c r="I40">
        <f t="shared" si="13"/>
        <v>0.2</v>
      </c>
      <c r="J40">
        <f t="shared" si="14"/>
        <v>0.09108964259879325</v>
      </c>
      <c r="K40">
        <f t="shared" si="15"/>
        <v>0.3415861597454747</v>
      </c>
      <c r="L40">
        <f t="shared" si="16"/>
        <v>1.3663446389818987</v>
      </c>
      <c r="M40">
        <f t="shared" si="17"/>
        <v>0.43267580234426795</v>
      </c>
      <c r="P40">
        <f t="shared" si="18"/>
        <v>34</v>
      </c>
      <c r="Q40">
        <v>0.43267580234426795</v>
      </c>
      <c r="R40">
        <v>1.3663446389818987</v>
      </c>
      <c r="S40">
        <f t="shared" si="19"/>
        <v>1.7079307987273733</v>
      </c>
    </row>
    <row r="41" spans="3:19" ht="12.75">
      <c r="C41" t="s">
        <v>11</v>
      </c>
      <c r="E41">
        <f t="shared" si="10"/>
        <v>35</v>
      </c>
      <c r="F41">
        <f t="shared" si="11"/>
        <v>5.203636520890404</v>
      </c>
      <c r="G41">
        <f t="shared" si="0"/>
        <v>2.2811480707947047</v>
      </c>
      <c r="H41">
        <f t="shared" si="12"/>
        <v>0.25</v>
      </c>
      <c r="I41">
        <f t="shared" si="13"/>
        <v>0.2</v>
      </c>
      <c r="J41">
        <f t="shared" si="14"/>
        <v>0.0912459228317882</v>
      </c>
      <c r="K41">
        <f t="shared" si="15"/>
        <v>0.3421722106192058</v>
      </c>
      <c r="L41">
        <f t="shared" si="16"/>
        <v>1.3686888424768229</v>
      </c>
      <c r="M41">
        <f t="shared" si="17"/>
        <v>0.433418133450994</v>
      </c>
      <c r="P41">
        <f t="shared" si="18"/>
        <v>35</v>
      </c>
      <c r="Q41">
        <v>0.433418133450994</v>
      </c>
      <c r="R41">
        <v>1.3686888424768229</v>
      </c>
      <c r="S41">
        <f t="shared" si="19"/>
        <v>1.7108610530960284</v>
      </c>
    </row>
    <row r="42" spans="3:19" ht="12.75">
      <c r="C42" t="s">
        <v>11</v>
      </c>
      <c r="E42">
        <f t="shared" si="10"/>
        <v>36</v>
      </c>
      <c r="F42">
        <f t="shared" si="11"/>
        <v>5.220763732670166</v>
      </c>
      <c r="G42">
        <f t="shared" si="0"/>
        <v>2.284899064000457</v>
      </c>
      <c r="H42">
        <f t="shared" si="12"/>
        <v>0.25</v>
      </c>
      <c r="I42">
        <f t="shared" si="13"/>
        <v>0.2</v>
      </c>
      <c r="J42">
        <f t="shared" si="14"/>
        <v>0.0913959625600183</v>
      </c>
      <c r="K42">
        <f t="shared" si="15"/>
        <v>0.3427348596000686</v>
      </c>
      <c r="L42">
        <f t="shared" si="16"/>
        <v>1.3709394384002742</v>
      </c>
      <c r="M42">
        <f t="shared" si="17"/>
        <v>0.4341308221600869</v>
      </c>
      <c r="P42">
        <f t="shared" si="18"/>
        <v>36</v>
      </c>
      <c r="Q42">
        <v>0.4341308221600869</v>
      </c>
      <c r="R42">
        <v>1.3709394384002742</v>
      </c>
      <c r="S42">
        <f t="shared" si="19"/>
        <v>1.7136742980003428</v>
      </c>
    </row>
    <row r="43" spans="3:19" ht="12.75">
      <c r="C43" t="s">
        <v>11</v>
      </c>
      <c r="E43">
        <f t="shared" si="10"/>
        <v>37</v>
      </c>
      <c r="F43">
        <f t="shared" si="11"/>
        <v>5.23723345621664</v>
      </c>
      <c r="G43">
        <f t="shared" si="0"/>
        <v>2.2885002635386873</v>
      </c>
      <c r="H43">
        <f t="shared" si="12"/>
        <v>0.25</v>
      </c>
      <c r="I43">
        <f t="shared" si="13"/>
        <v>0.2</v>
      </c>
      <c r="J43">
        <f t="shared" si="14"/>
        <v>0.0915400105415475</v>
      </c>
      <c r="K43">
        <f t="shared" si="15"/>
        <v>0.3432750395308031</v>
      </c>
      <c r="L43">
        <f t="shared" si="16"/>
        <v>1.3731001581232125</v>
      </c>
      <c r="M43">
        <f t="shared" si="17"/>
        <v>0.43481505007235066</v>
      </c>
      <c r="P43">
        <f t="shared" si="18"/>
        <v>37</v>
      </c>
      <c r="Q43">
        <v>0.43481505007235066</v>
      </c>
      <c r="R43">
        <v>1.3731001581232125</v>
      </c>
      <c r="S43">
        <f t="shared" si="19"/>
        <v>1.7163751976540156</v>
      </c>
    </row>
    <row r="44" spans="3:19" ht="12.75">
      <c r="C44" t="s">
        <v>11</v>
      </c>
      <c r="E44">
        <f t="shared" si="10"/>
        <v>38</v>
      </c>
      <c r="F44">
        <f t="shared" si="11"/>
        <v>5.253069829791659</v>
      </c>
      <c r="G44">
        <f t="shared" si="0"/>
        <v>2.2919576413606904</v>
      </c>
      <c r="H44">
        <f t="shared" si="12"/>
        <v>0.25</v>
      </c>
      <c r="I44">
        <f t="shared" si="13"/>
        <v>0.2</v>
      </c>
      <c r="J44">
        <f t="shared" si="14"/>
        <v>0.09167830565442764</v>
      </c>
      <c r="K44">
        <f t="shared" si="15"/>
        <v>0.34379364620410363</v>
      </c>
      <c r="L44">
        <f t="shared" si="16"/>
        <v>1.3751745848164143</v>
      </c>
      <c r="M44">
        <f t="shared" si="17"/>
        <v>0.43547195185853127</v>
      </c>
      <c r="P44">
        <f t="shared" si="18"/>
        <v>38</v>
      </c>
      <c r="Q44">
        <v>0.43547195185853127</v>
      </c>
      <c r="R44">
        <v>1.3751745848164143</v>
      </c>
      <c r="S44">
        <f t="shared" si="19"/>
        <v>1.7189682310205177</v>
      </c>
    </row>
    <row r="45" spans="3:19" ht="12.75">
      <c r="C45" t="s">
        <v>11</v>
      </c>
      <c r="E45">
        <f t="shared" si="10"/>
        <v>39</v>
      </c>
      <c r="F45">
        <f t="shared" si="11"/>
        <v>5.268296195266858</v>
      </c>
      <c r="G45">
        <f t="shared" si="0"/>
        <v>2.2952769321515123</v>
      </c>
      <c r="H45">
        <f t="shared" si="12"/>
        <v>0.25</v>
      </c>
      <c r="I45">
        <f t="shared" si="13"/>
        <v>0.2</v>
      </c>
      <c r="J45">
        <f t="shared" si="14"/>
        <v>0.09181107728606051</v>
      </c>
      <c r="K45">
        <f t="shared" si="15"/>
        <v>0.3442915398227269</v>
      </c>
      <c r="L45">
        <f t="shared" si="16"/>
        <v>1.3771661592909075</v>
      </c>
      <c r="M45">
        <f t="shared" si="17"/>
        <v>0.43610261710878745</v>
      </c>
      <c r="P45">
        <f t="shared" si="18"/>
        <v>39</v>
      </c>
      <c r="Q45">
        <v>0.43610261710878745</v>
      </c>
      <c r="R45">
        <v>1.3771661592909075</v>
      </c>
      <c r="S45">
        <f t="shared" si="19"/>
        <v>1.721457699113634</v>
      </c>
    </row>
    <row r="46" spans="3:19" ht="12.75">
      <c r="C46" t="s">
        <v>11</v>
      </c>
      <c r="E46">
        <f t="shared" si="10"/>
        <v>40</v>
      </c>
      <c r="F46">
        <f t="shared" si="11"/>
        <v>5.282935116754297</v>
      </c>
      <c r="G46">
        <f t="shared" si="0"/>
        <v>2.298463642687066</v>
      </c>
      <c r="H46">
        <f t="shared" si="12"/>
        <v>0.25</v>
      </c>
      <c r="I46">
        <f t="shared" si="13"/>
        <v>0.2</v>
      </c>
      <c r="J46">
        <f t="shared" si="14"/>
        <v>0.09193854570748267</v>
      </c>
      <c r="K46">
        <f t="shared" si="15"/>
        <v>0.34476954640305996</v>
      </c>
      <c r="L46">
        <f t="shared" si="16"/>
        <v>1.3790781856122398</v>
      </c>
      <c r="M46">
        <f t="shared" si="17"/>
        <v>0.4367080921105426</v>
      </c>
      <c r="P46">
        <f t="shared" si="18"/>
        <v>40</v>
      </c>
      <c r="Q46">
        <v>0.4367080921105426</v>
      </c>
      <c r="R46">
        <v>1.3790781856122398</v>
      </c>
      <c r="S46">
        <f t="shared" si="19"/>
        <v>1.7238477320152996</v>
      </c>
    </row>
    <row r="47" spans="3:19" ht="12.75">
      <c r="C47" t="s">
        <v>11</v>
      </c>
      <c r="E47">
        <f t="shared" si="10"/>
        <v>41</v>
      </c>
      <c r="F47">
        <f t="shared" si="11"/>
        <v>5.297008399524496</v>
      </c>
      <c r="G47">
        <f t="shared" si="0"/>
        <v>2.3015230608283064</v>
      </c>
      <c r="H47">
        <f t="shared" si="12"/>
        <v>0.25</v>
      </c>
      <c r="I47">
        <f t="shared" si="13"/>
        <v>0.2</v>
      </c>
      <c r="J47">
        <f t="shared" si="14"/>
        <v>0.09206092243313227</v>
      </c>
      <c r="K47">
        <f t="shared" si="15"/>
        <v>0.345228459124246</v>
      </c>
      <c r="L47">
        <f t="shared" si="16"/>
        <v>1.380913836496984</v>
      </c>
      <c r="M47">
        <f t="shared" si="17"/>
        <v>0.4372893815573783</v>
      </c>
      <c r="P47">
        <f t="shared" si="18"/>
        <v>41</v>
      </c>
      <c r="Q47">
        <v>0.4372893815573783</v>
      </c>
      <c r="R47">
        <v>1.380913836496984</v>
      </c>
      <c r="S47">
        <f t="shared" si="19"/>
        <v>1.7261422956212298</v>
      </c>
    </row>
    <row r="48" spans="3:19" ht="12.75">
      <c r="C48" t="s">
        <v>11</v>
      </c>
      <c r="E48">
        <f t="shared" si="10"/>
        <v>42</v>
      </c>
      <c r="F48">
        <f t="shared" si="11"/>
        <v>5.310537109119915</v>
      </c>
      <c r="G48">
        <f t="shared" si="0"/>
        <v>2.304460264165975</v>
      </c>
      <c r="H48">
        <f t="shared" si="12"/>
        <v>0.25</v>
      </c>
      <c r="I48">
        <f t="shared" si="13"/>
        <v>0.2</v>
      </c>
      <c r="J48">
        <f t="shared" si="14"/>
        <v>0.09217841056663902</v>
      </c>
      <c r="K48">
        <f t="shared" si="15"/>
        <v>0.3456690396248963</v>
      </c>
      <c r="L48">
        <f t="shared" si="16"/>
        <v>1.382676158499585</v>
      </c>
      <c r="M48">
        <f t="shared" si="17"/>
        <v>0.4378474501915353</v>
      </c>
      <c r="P48">
        <f t="shared" si="18"/>
        <v>42</v>
      </c>
      <c r="Q48">
        <v>0.4378474501915353</v>
      </c>
      <c r="R48">
        <v>1.382676158499585</v>
      </c>
      <c r="S48">
        <f t="shared" si="19"/>
        <v>1.7283451981244813</v>
      </c>
    </row>
    <row r="49" spans="3:19" ht="12.75">
      <c r="C49" t="s">
        <v>11</v>
      </c>
      <c r="E49">
        <f t="shared" si="10"/>
        <v>43</v>
      </c>
      <c r="F49">
        <f t="shared" si="11"/>
        <v>5.323541590581857</v>
      </c>
      <c r="G49">
        <f t="shared" si="0"/>
        <v>2.3072801283289937</v>
      </c>
      <c r="H49">
        <f t="shared" si="12"/>
        <v>0.25</v>
      </c>
      <c r="I49">
        <f t="shared" si="13"/>
        <v>0.2</v>
      </c>
      <c r="J49">
        <f t="shared" si="14"/>
        <v>0.09229120513315976</v>
      </c>
      <c r="K49">
        <f t="shared" si="15"/>
        <v>0.3460920192493491</v>
      </c>
      <c r="L49">
        <f t="shared" si="16"/>
        <v>1.3843680769973963</v>
      </c>
      <c r="M49">
        <f t="shared" si="17"/>
        <v>0.4383832243825089</v>
      </c>
      <c r="P49">
        <f t="shared" si="18"/>
        <v>43</v>
      </c>
      <c r="Q49">
        <v>0.4383832243825089</v>
      </c>
      <c r="R49">
        <v>1.3843680769973963</v>
      </c>
      <c r="S49">
        <f t="shared" si="19"/>
        <v>1.7304600962467451</v>
      </c>
    </row>
    <row r="50" spans="3:19" ht="12.75">
      <c r="C50" t="s">
        <v>11</v>
      </c>
      <c r="E50">
        <f aca="true" t="shared" si="20" ref="E50:E56">+E49+1</f>
        <v>44</v>
      </c>
      <c r="F50">
        <f aca="true" t="shared" si="21" ref="F50:F56">+F49*(1-$E$2)+J49+K49</f>
        <v>5.336041487717817</v>
      </c>
      <c r="G50">
        <f t="shared" si="0"/>
        <v>2.3099873349691373</v>
      </c>
      <c r="H50">
        <f aca="true" t="shared" si="22" ref="H50:I56">+H49</f>
        <v>0.25</v>
      </c>
      <c r="I50">
        <f t="shared" si="22"/>
        <v>0.2</v>
      </c>
      <c r="J50">
        <f aca="true" t="shared" si="23" ref="J50:J56">(H50-0.21)*G50</f>
        <v>0.0923994933987655</v>
      </c>
      <c r="K50">
        <f aca="true" t="shared" si="24" ref="K50:K56">+(1-H50)*I50*G50</f>
        <v>0.34649810024537064</v>
      </c>
      <c r="L50">
        <f aca="true" t="shared" si="25" ref="L50:L56">G50*(1-H50)*(1-I50)</f>
        <v>1.3859924009814826</v>
      </c>
      <c r="M50">
        <f aca="true" t="shared" si="26" ref="M50:M56">+J50+K50</f>
        <v>0.43889759364413616</v>
      </c>
      <c r="P50">
        <f t="shared" si="18"/>
        <v>44</v>
      </c>
      <c r="Q50">
        <v>0.43889759364413616</v>
      </c>
      <c r="R50">
        <v>1.3859924009814826</v>
      </c>
      <c r="S50">
        <f t="shared" si="19"/>
        <v>1.732490501226853</v>
      </c>
    </row>
    <row r="51" spans="3:19" ht="12.75">
      <c r="C51" t="s">
        <v>11</v>
      </c>
      <c r="E51">
        <f t="shared" si="20"/>
        <v>45</v>
      </c>
      <c r="F51">
        <f t="shared" si="21"/>
        <v>5.348055762344528</v>
      </c>
      <c r="G51">
        <f t="shared" si="0"/>
        <v>2.3125863794341885</v>
      </c>
      <c r="H51">
        <f t="shared" si="22"/>
        <v>0.25</v>
      </c>
      <c r="I51">
        <f t="shared" si="22"/>
        <v>0.2</v>
      </c>
      <c r="J51">
        <f t="shared" si="23"/>
        <v>0.09250345517736756</v>
      </c>
      <c r="K51">
        <f t="shared" si="24"/>
        <v>0.34688795691512836</v>
      </c>
      <c r="L51">
        <f t="shared" si="25"/>
        <v>1.3875518276605132</v>
      </c>
      <c r="M51">
        <f t="shared" si="26"/>
        <v>0.43939141209249594</v>
      </c>
      <c r="P51">
        <f t="shared" si="18"/>
        <v>45</v>
      </c>
      <c r="Q51">
        <v>0.43939141209249594</v>
      </c>
      <c r="R51">
        <v>1.3875518276605132</v>
      </c>
      <c r="S51">
        <f t="shared" si="19"/>
        <v>1.7344397845756414</v>
      </c>
    </row>
    <row r="52" spans="3:19" ht="12.75">
      <c r="C52" t="s">
        <v>11</v>
      </c>
      <c r="E52">
        <f t="shared" si="20"/>
        <v>46</v>
      </c>
      <c r="F52">
        <f t="shared" si="21"/>
        <v>5.359602713449462</v>
      </c>
      <c r="G52">
        <f t="shared" si="0"/>
        <v>2.315081578141354</v>
      </c>
      <c r="H52">
        <f t="shared" si="22"/>
        <v>0.25</v>
      </c>
      <c r="I52">
        <f t="shared" si="22"/>
        <v>0.2</v>
      </c>
      <c r="J52">
        <f t="shared" si="23"/>
        <v>0.09260326312565419</v>
      </c>
      <c r="K52">
        <f t="shared" si="24"/>
        <v>0.34726223672120315</v>
      </c>
      <c r="L52">
        <f t="shared" si="25"/>
        <v>1.3890489468848124</v>
      </c>
      <c r="M52">
        <f t="shared" si="26"/>
        <v>0.43986549984685736</v>
      </c>
      <c r="P52">
        <f t="shared" si="18"/>
        <v>46</v>
      </c>
      <c r="Q52">
        <v>0.43986549984685736</v>
      </c>
      <c r="R52">
        <v>1.3890489468848124</v>
      </c>
      <c r="S52">
        <f t="shared" si="19"/>
        <v>1.7363111836060154</v>
      </c>
    </row>
    <row r="53" spans="3:19" ht="12.75">
      <c r="C53" t="s">
        <v>11</v>
      </c>
      <c r="E53">
        <f t="shared" si="20"/>
        <v>47</v>
      </c>
      <c r="F53">
        <f t="shared" si="21"/>
        <v>5.370699996220362</v>
      </c>
      <c r="G53">
        <f t="shared" si="0"/>
        <v>2.3174770756623166</v>
      </c>
      <c r="H53">
        <f t="shared" si="22"/>
        <v>0.25</v>
      </c>
      <c r="I53">
        <f t="shared" si="22"/>
        <v>0.2</v>
      </c>
      <c r="J53">
        <f t="shared" si="23"/>
        <v>0.09269908302649268</v>
      </c>
      <c r="K53">
        <f t="shared" si="24"/>
        <v>0.3476215613493476</v>
      </c>
      <c r="L53">
        <f t="shared" si="25"/>
        <v>1.39048624539739</v>
      </c>
      <c r="M53">
        <f t="shared" si="26"/>
        <v>0.4403206443758403</v>
      </c>
      <c r="P53">
        <f t="shared" si="18"/>
        <v>47</v>
      </c>
      <c r="Q53">
        <v>0.4403206443758403</v>
      </c>
      <c r="R53">
        <v>1.39048624539739</v>
      </c>
      <c r="S53">
        <f t="shared" si="19"/>
        <v>1.7381078067467375</v>
      </c>
    </row>
    <row r="54" spans="3:19" ht="12.75">
      <c r="C54" t="s">
        <v>11</v>
      </c>
      <c r="E54">
        <f t="shared" si="20"/>
        <v>48</v>
      </c>
      <c r="F54">
        <f t="shared" si="21"/>
        <v>5.381364640898574</v>
      </c>
      <c r="G54">
        <f t="shared" si="0"/>
        <v>2.319776851530891</v>
      </c>
      <c r="H54">
        <f t="shared" si="22"/>
        <v>0.25</v>
      </c>
      <c r="I54">
        <f t="shared" si="22"/>
        <v>0.2</v>
      </c>
      <c r="J54">
        <f t="shared" si="23"/>
        <v>0.09279107406123567</v>
      </c>
      <c r="K54">
        <f t="shared" si="24"/>
        <v>0.3479665277296337</v>
      </c>
      <c r="L54">
        <f t="shared" si="25"/>
        <v>1.3918661109185348</v>
      </c>
      <c r="M54">
        <f t="shared" si="26"/>
        <v>0.44075760179086937</v>
      </c>
      <c r="P54">
        <f t="shared" si="18"/>
        <v>48</v>
      </c>
      <c r="Q54">
        <v>0.44075760179086937</v>
      </c>
      <c r="R54">
        <v>1.3918661109185348</v>
      </c>
      <c r="S54">
        <f t="shared" si="19"/>
        <v>1.7398326386481684</v>
      </c>
    </row>
    <row r="55" spans="3:19" ht="12.75">
      <c r="C55" t="s">
        <v>11</v>
      </c>
      <c r="E55">
        <f t="shared" si="20"/>
        <v>49</v>
      </c>
      <c r="F55">
        <f t="shared" si="21"/>
        <v>5.391613071417558</v>
      </c>
      <c r="G55">
        <f t="shared" si="0"/>
        <v>2.3219847267838687</v>
      </c>
      <c r="H55">
        <f t="shared" si="22"/>
        <v>0.25</v>
      </c>
      <c r="I55">
        <f t="shared" si="22"/>
        <v>0.2</v>
      </c>
      <c r="J55">
        <f t="shared" si="23"/>
        <v>0.09287938907135476</v>
      </c>
      <c r="K55">
        <f t="shared" si="24"/>
        <v>0.34829770901758034</v>
      </c>
      <c r="L55">
        <f t="shared" si="25"/>
        <v>1.3931908360703211</v>
      </c>
      <c r="M55">
        <f t="shared" si="26"/>
        <v>0.4411770980889351</v>
      </c>
      <c r="P55">
        <f t="shared" si="18"/>
        <v>49</v>
      </c>
      <c r="Q55">
        <v>0.4411770980889351</v>
      </c>
      <c r="R55">
        <v>1.3931908360703211</v>
      </c>
      <c r="S55">
        <f t="shared" si="19"/>
        <v>1.7414885450879014</v>
      </c>
    </row>
    <row r="56" spans="3:19" ht="12.75">
      <c r="C56" t="s">
        <v>11</v>
      </c>
      <c r="E56">
        <f t="shared" si="20"/>
        <v>50</v>
      </c>
      <c r="F56">
        <f t="shared" si="21"/>
        <v>5.401461123793088</v>
      </c>
      <c r="G56">
        <f t="shared" si="0"/>
        <v>2.3241043702452537</v>
      </c>
      <c r="H56">
        <f t="shared" si="22"/>
        <v>0.25</v>
      </c>
      <c r="I56">
        <f t="shared" si="22"/>
        <v>0.2</v>
      </c>
      <c r="J56">
        <f t="shared" si="23"/>
        <v>0.09296417480981017</v>
      </c>
      <c r="K56">
        <f t="shared" si="24"/>
        <v>0.34861565553678814</v>
      </c>
      <c r="L56">
        <f t="shared" si="25"/>
        <v>1.3944626221471523</v>
      </c>
      <c r="M56">
        <f t="shared" si="26"/>
        <v>0.4415798303465983</v>
      </c>
      <c r="P56">
        <f t="shared" si="18"/>
        <v>50</v>
      </c>
      <c r="Q56">
        <v>0.4415798303465983</v>
      </c>
      <c r="R56">
        <v>1.3944626221471523</v>
      </c>
      <c r="S56">
        <f t="shared" si="19"/>
        <v>1.7430782776839404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nyu stern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</dc:creator>
  <cp:keywords/>
  <dc:description/>
  <cp:lastModifiedBy>AutoBVT</cp:lastModifiedBy>
  <dcterms:created xsi:type="dcterms:W3CDTF">2006-02-21T04:55:29Z</dcterms:created>
  <dcterms:modified xsi:type="dcterms:W3CDTF">2012-11-21T10:46:30Z</dcterms:modified>
  <cp:category/>
  <cp:version/>
  <cp:contentType/>
  <cp:contentStatus/>
</cp:coreProperties>
</file>